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<sst xmlns="http://schemas.openxmlformats.org/spreadsheetml/2006/main" count="80" uniqueCount="79">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</sst>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33" borderId="23" xfId="0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2" fontId="0" fillId="0" borderId="16" xfId="0" applyNumberFormat="1" applyBorder="1" applyAlignment="1">
      <alignment horizontal="center" wrapText="1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3" fontId="0" fillId="0" borderId="27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4" fontId="2" fillId="34" borderId="19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2" fillId="0" borderId="22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33" borderId="16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0" fontId="2" fillId="34" borderId="16" xfId="59" applyNumberFormat="1" applyFont="1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10" fontId="2" fillId="34" borderId="31" xfId="59" applyNumberFormat="1" applyFont="1" applyFill="1" applyBorder="1" applyAlignment="1">
      <alignment horizontal="center"/>
    </xf>
    <xf numFmtId="3" fontId="2" fillId="34" borderId="23" xfId="0" applyNumberFormat="1" applyFont="1" applyFill="1" applyBorder="1" applyAlignment="1">
      <alignment horizontal="center"/>
    </xf>
    <xf numFmtId="10" fontId="2" fillId="34" borderId="14" xfId="59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5" borderId="18" xfId="0" applyFill="1" applyBorder="1" applyAlignment="1">
      <alignment/>
    </xf>
    <xf numFmtId="3" fontId="0" fillId="35" borderId="16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5" borderId="31" xfId="0" applyNumberFormat="1" applyFill="1" applyBorder="1" applyAlignment="1">
      <alignment horizontal="center"/>
    </xf>
    <xf numFmtId="0" fontId="0" fillId="35" borderId="25" xfId="0" applyFill="1" applyBorder="1" applyAlignment="1">
      <alignment/>
    </xf>
    <xf numFmtId="3" fontId="0" fillId="35" borderId="18" xfId="0" applyNumberFormat="1" applyFill="1" applyBorder="1" applyAlignment="1">
      <alignment horizontal="center"/>
    </xf>
    <xf numFmtId="0" fontId="0" fillId="35" borderId="32" xfId="0" applyFill="1" applyBorder="1" applyAlignment="1">
      <alignment/>
    </xf>
    <xf numFmtId="3" fontId="0" fillId="35" borderId="30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35" borderId="21" xfId="59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3" fontId="2" fillId="34" borderId="33" xfId="0" applyNumberFormat="1" applyFont="1" applyFill="1" applyBorder="1" applyAlignment="1">
      <alignment horizontal="center"/>
    </xf>
    <xf numFmtId="10" fontId="2" fillId="34" borderId="34" xfId="59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0.0723601167978419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0.021862540204840884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0.021862540204840884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PVC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0.004319346248289287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0.00046999767787708546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0.6009879990711507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2845556"/>
        <c:axId val="48501141"/>
      </c:barChart>
      <c:catAx>
        <c:axId val="1284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0665"/>
          <c:w val="0.37375"/>
          <c:h val="0.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832256400" y="83225640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zoomScalePageLayoutView="0" workbookViewId="0" topLeftCell="A16">
      <selection activeCell="C23" sqref="C2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74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6275</v>
      </c>
    </row>
    <row r="13" spans="2:3" ht="14.25">
      <c r="B13" s="8" t="s">
        <v>4</v>
      </c>
      <c r="C13" s="79">
        <v>7845</v>
      </c>
    </row>
    <row r="14" spans="2:3" ht="14.25">
      <c r="B14" s="8" t="s">
        <v>5</v>
      </c>
      <c r="C14" s="79">
        <v>18825</v>
      </c>
    </row>
    <row r="15" spans="2:6" ht="16.5" thickBot="1">
      <c r="B15" s="19" t="s">
        <v>6</v>
      </c>
      <c r="C15" s="13">
        <f>C14*0.9</f>
        <v>16942.5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78</v>
      </c>
      <c r="G18" s="5"/>
      <c r="H18" s="10"/>
      <c r="I18" s="27"/>
    </row>
    <row r="19" spans="2:9" ht="25.5">
      <c r="B19" s="8" t="s">
        <v>26</v>
      </c>
      <c r="C19" s="79">
        <v>4650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11625000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617.5298804780876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0</v>
      </c>
      <c r="D23" s="96" t="s">
        <v>13</v>
      </c>
    </row>
    <row r="24" spans="2:4" ht="12.75">
      <c r="B24" s="34" t="s">
        <v>56</v>
      </c>
      <c r="C24" s="57">
        <f>IF(C14=0,0,C23/C14)</f>
        <v>0</v>
      </c>
      <c r="D24" s="97" t="s">
        <v>57</v>
      </c>
    </row>
    <row r="25" spans="2:4" ht="15.75">
      <c r="B25" s="8" t="s">
        <v>29</v>
      </c>
      <c r="C25" s="81">
        <v>983.5</v>
      </c>
      <c r="D25" s="96"/>
    </row>
    <row r="26" spans="2:4" ht="15" thickBot="1">
      <c r="B26" s="64" t="s">
        <v>62</v>
      </c>
      <c r="C26" s="36">
        <f>IF(C12=0,0,C25/C12)</f>
        <v>0.15673306772908366</v>
      </c>
      <c r="D26" s="97" t="s">
        <v>77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63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66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67</v>
      </c>
      <c r="H30" s="65"/>
      <c r="I30" s="65"/>
    </row>
    <row r="31" spans="2:9" ht="14.25">
      <c r="B31" s="34" t="s">
        <v>75</v>
      </c>
      <c r="C31" s="25">
        <f>C30*C13/1000</f>
        <v>14168.07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64</v>
      </c>
      <c r="C32" s="87">
        <v>0.3</v>
      </c>
      <c r="F32" s="31" t="s">
        <v>65</v>
      </c>
      <c r="G32" s="20">
        <v>30</v>
      </c>
      <c r="H32" s="56"/>
      <c r="I32" s="56"/>
    </row>
    <row r="33" spans="2:9" ht="12.75">
      <c r="B33" s="34" t="s">
        <v>68</v>
      </c>
      <c r="C33" s="25">
        <f>C31/(1-C32)</f>
        <v>20240.100000000002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674.6700000000001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915.36</v>
      </c>
      <c r="D39" s="83">
        <v>1600</v>
      </c>
      <c r="E39" s="71">
        <f>C39*D39*0.001</f>
        <v>1464.576</v>
      </c>
      <c r="F39" s="72">
        <f aca="true" t="shared" si="0" ref="F39:F58">IF($E$58=0,0,E39/$E$58)</f>
        <v>0.0723601167978419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29.5</v>
      </c>
      <c r="D40" s="83">
        <v>15000</v>
      </c>
      <c r="E40" s="71">
        <f>C40*D40*0.001</f>
        <v>442.5</v>
      </c>
      <c r="F40" s="72">
        <f t="shared" si="0"/>
        <v>0.021862540204840884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38</v>
      </c>
      <c r="C41" s="83">
        <v>5.464</v>
      </c>
      <c r="D41" s="83">
        <v>16000</v>
      </c>
      <c r="E41" s="71">
        <f>C41*D41*0.001</f>
        <v>87.424</v>
      </c>
      <c r="F41" s="72">
        <f t="shared" si="0"/>
        <v>0.004319346248289287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61</v>
      </c>
      <c r="C42" s="83">
        <v>20.24</v>
      </c>
      <c r="D42" s="83">
        <v>470</v>
      </c>
      <c r="E42" s="71">
        <f>C42*D42*0.001</f>
        <v>9.512799999999999</v>
      </c>
      <c r="F42" s="72">
        <f t="shared" si="0"/>
        <v>0.00046999767787708546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69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71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72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73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70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2004.0128</v>
      </c>
      <c r="F55" s="76">
        <f t="shared" si="0"/>
        <v>0.09901200092884915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12164.0572</v>
      </c>
      <c r="F56" s="72">
        <f t="shared" si="0"/>
        <v>0.6009879990711507</v>
      </c>
    </row>
    <row r="57" spans="2:6" ht="12.75">
      <c r="B57" s="95" t="s">
        <v>76</v>
      </c>
      <c r="C57" s="93"/>
      <c r="D57" s="16"/>
      <c r="E57" s="94">
        <f>C33*C32</f>
        <v>6072.030000000001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20240.100000000002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sheetProtection/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KesTReL</cp:lastModifiedBy>
  <cp:lastPrinted>2008-06-05T13:14:32Z</cp:lastPrinted>
  <dcterms:created xsi:type="dcterms:W3CDTF">2008-03-26T10:24:09Z</dcterms:created>
  <dcterms:modified xsi:type="dcterms:W3CDTF">2008-06-05T13:37:07Z</dcterms:modified>
  <cp:category/>
  <cp:version/>
  <cp:contentType/>
  <cp:contentStatus/>
</cp:coreProperties>
</file>